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<sst xmlns="http://schemas.openxmlformats.org/spreadsheetml/2006/main" count="29" uniqueCount="27">
  <si>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стороны ,см стоимость, руб</t>
  </si>
  <si>
    <t>Сравнивая наши цены с другими предложениями подобной продукции, учитывайте, пожалуйста, следующее:</t>
  </si>
  <si>
    <t>1. Мы используем тяжёлый художественный холст, 100% хлопок плотностью 400 гр.</t>
  </si>
  <si>
    <r>
      <t xml:space="preserve">г. Пермь, ул. Екатерининская, д. 122 ("Манхеттен"), оф. 87 (10 этаж). 
тел. +7(342)298-31-43, +7(902) 47-2-31-43, e-mail: gversionstudio@yandex.ru, сайт gversion.ru        </t>
    </r>
    <r>
      <rPr>
        <b/>
        <sz val="11"/>
        <color indexed="62"/>
        <rFont val="Calibri"/>
        <family val="2"/>
      </rPr>
      <t>РАБОТАЕМ БЕЗ ВЫХОДНЫХ. ВИЗИТ ПО ЗВОНКУ.</t>
    </r>
  </si>
  <si>
    <t>4. Техника, которую мы используем - это 11 цветные пигментные плоттеры zero-серии от Hewlett Packard, узкоспециализированные для репродуцирования произведений искусства и выставочной фотопечати. Они позволяют получать идеальную цветопередачу, насыщенные тона и глубокие переходы теней на живописном полотне.</t>
  </si>
  <si>
    <t>2. Изображение наносится пигментными чернилами - эта технология максимально близка к тому, как художник наносит краску на холст, к тому же абсолютно экологична - использование пигмента разрешено в детских дошкольных и лечебных учереждениях.</t>
  </si>
  <si>
    <t>5. Мы даём официальную гарантию до начала изменения цветов (выцветания от воздействия УФ излучения и окисления материалов-носителей) -70 лет, при условии нахождения изделия в помещении.</t>
  </si>
  <si>
    <t>6. Наши холсты покрыты художественным атласным лаком, который оставляет холсту характерный вид живописного изделия.</t>
  </si>
  <si>
    <t>7. При необходимости, наши изделия покрываются тексурными составами придающими объём и реализм .</t>
  </si>
  <si>
    <t>3. Печать происходит из RGB (говоря "простым" языком -на готовом изделии Вы видите те же цвета, что и на мониторе, в то время, как дешёвая печать делается из CMYK и имеет гораздо меньший цветовой охват).</t>
  </si>
  <si>
    <t>Комплектность изделия.</t>
  </si>
  <si>
    <t>Ценообразование.</t>
  </si>
  <si>
    <t>2. При заказе модульной картины, состоящей из нескольких модулей или нескольких единиц обычных картин единовременно, действует скидка 14 % на все элементы.</t>
  </si>
  <si>
    <t>3. Для дизайнеров и декораторов действует скидка 10%</t>
  </si>
  <si>
    <t>4. При повторном заказе действует скидка 10%</t>
  </si>
  <si>
    <t xml:space="preserve">Типовой комплект изделия включает в себя: макет, подрамник из сосны, нанесение пигмента на хлопковый холст, натяжка холста на подрамник (традиционная или галерейная), 2 слоя атласного лака, крепёж со стороны картины. </t>
  </si>
  <si>
    <t>1. Цена, указанная в прайсе, актуальна для одной единицы изделия (картины), в варианте с традиционной натяжкой.</t>
  </si>
  <si>
    <t>5.  При единовременной скмме заказа свыше 11000 руб действует скидка 10%</t>
  </si>
  <si>
    <t>6.  Скидки не суммируются, используется наибольшая из действующих.</t>
  </si>
  <si>
    <t>7. При заказе изделия с галерейной натяжкой /изображение продолжается на бока подрамника/ стоимость указанная в прайсе увеличивается на 6% из-за большей запечатываемой площади изображения.</t>
  </si>
  <si>
    <t>8. Багет (рамка в которую оформляется картина) в стоимость не включён в связи с большой номенклатурой возможных вариантов и, как следствие, разницей в цене. В случае галерейной натяжки багет не нужен.</t>
  </si>
  <si>
    <t>9. Обработка изделия текстурным составом в стоимость не включена.</t>
  </si>
  <si>
    <t>Стоимость Часть 1 (ВНИМАНИЕ! Ниже расположено продолжение прайса)</t>
  </si>
  <si>
    <t>Стоимость Часть 2 (ВНИМАНИЕ! Ниже расположено продолжение прайса)</t>
  </si>
  <si>
    <t xml:space="preserve">Стоимость Часть 3 </t>
  </si>
  <si>
    <t>!!! Ограничения по размеру картины -1 м по КОРОТКОЙ стороне, по ДЛИННОЙ стороне может быть изготовлена картина длиннее 1,5 м,  но её цена определяется индивидуально из-за конструкции подрамника.</t>
  </si>
  <si>
    <t>Прайс-лист "Изготовление репродукций и модульных картин на натуральном холсте"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</si>
</sst>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5" xfId="0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3" borderId="17" xfId="0" applyNumberForma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1" fontId="0" fillId="3" borderId="21" xfId="0" applyNumberFormat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27" fillId="33" borderId="23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justify" vertical="center"/>
    </xf>
    <xf numFmtId="0" fontId="0" fillId="3" borderId="0" xfId="0" applyFill="1" applyBorder="1" applyAlignment="1">
      <alignment horizontal="justify" vertical="center"/>
    </xf>
    <xf numFmtId="0" fontId="0" fillId="3" borderId="27" xfId="0" applyFill="1" applyBorder="1" applyAlignment="1">
      <alignment horizontal="justify" vertical="center"/>
    </xf>
    <xf numFmtId="0" fontId="0" fillId="0" borderId="26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27" xfId="0" applyBorder="1" applyAlignment="1">
      <alignment horizontal="justify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27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justify" vertical="center"/>
    </xf>
    <xf numFmtId="0" fontId="0" fillId="0" borderId="24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3" borderId="11" xfId="0" applyFill="1" applyBorder="1" applyAlignment="1">
      <alignment horizontal="justify" vertical="center" wrapText="1"/>
    </xf>
    <xf numFmtId="0" fontId="0" fillId="3" borderId="25" xfId="0" applyFill="1" applyBorder="1" applyAlignment="1">
      <alignment horizontal="justify" vertical="center" wrapText="1"/>
    </xf>
    <xf numFmtId="0" fontId="0" fillId="3" borderId="28" xfId="0" applyFill="1" applyBorder="1" applyAlignment="1">
      <alignment horizontal="justify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justify" vertical="center"/>
    </xf>
    <xf numFmtId="0" fontId="0" fillId="0" borderId="26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29" xfId="0" applyFill="1" applyBorder="1" applyAlignment="1">
      <alignment horizontal="justify" vertical="center"/>
    </xf>
    <xf numFmtId="0" fontId="0" fillId="0" borderId="30" xfId="0" applyFill="1" applyBorder="1" applyAlignment="1">
      <alignment horizontal="justify" vertical="center"/>
    </xf>
    <xf numFmtId="0" fontId="0" fillId="0" borderId="31" xfId="0" applyFill="1" applyBorder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2" xfId="0" applyBorder="1" applyAlignment="1">
      <alignment wrapText="1"/>
    </xf>
    <xf numFmtId="0" fontId="27" fillId="3" borderId="11" xfId="0" applyFont="1" applyFill="1" applyBorder="1" applyAlignment="1">
      <alignment horizontal="justify" vertical="center" wrapText="1"/>
    </xf>
    <xf numFmtId="0" fontId="27" fillId="3" borderId="25" xfId="0" applyFont="1" applyFill="1" applyBorder="1" applyAlignment="1">
      <alignment horizontal="justify" vertical="center"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wrapText="1"/>
    </xf>
    <xf numFmtId="0" fontId="27" fillId="3" borderId="26" xfId="0" applyFont="1" applyFill="1" applyBorder="1" applyAlignment="1">
      <alignment horizontal="justify" vertical="center" wrapText="1"/>
    </xf>
    <xf numFmtId="0" fontId="27" fillId="3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27" fillId="3" borderId="29" xfId="0" applyFont="1" applyFill="1" applyBorder="1" applyAlignment="1">
      <alignment horizontal="justify" vertical="center" wrapText="1"/>
    </xf>
    <xf numFmtId="0" fontId="27" fillId="3" borderId="30" xfId="0" applyFont="1" applyFill="1" applyBorder="1" applyAlignment="1">
      <alignment horizontal="justify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200025</xdr:rowOff>
    </xdr:from>
    <xdr:to>
      <xdr:col>4</xdr:col>
      <xdr:colOff>9525</xdr:colOff>
      <xdr:row>0</xdr:row>
      <xdr:rowOff>752475</xdr:rowOff>
    </xdr:to>
    <xdr:pic>
      <xdr:nvPicPr>
        <xdr:cNvPr id="1" name="Рисунок 2" descr="gversion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2476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13</xdr:row>
      <xdr:rowOff>123825</xdr:rowOff>
    </xdr:from>
    <xdr:to>
      <xdr:col>7</xdr:col>
      <xdr:colOff>457200</xdr:colOff>
      <xdr:row>13</xdr:row>
      <xdr:rowOff>5086350</xdr:rowOff>
    </xdr:to>
    <xdr:pic>
      <xdr:nvPicPr>
        <xdr:cNvPr id="2" name="Рисунок 2" descr="pechat-na-holste (10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5915025"/>
          <a:ext cx="4848225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3" sqref="A3:H3"/>
    </sheetView>
  </sheetViews>
  <sheetFormatPr defaultColWidth="10.7109375" defaultRowHeight="19.5" customHeight="1"/>
  <cols>
    <col min="1" max="1" width="14.8515625" style="0" customWidth="1"/>
    <col min="2" max="2" width="0.9921875" style="0" customWidth="1"/>
    <col min="3" max="12" width="10.7109375" style="0" customWidth="1"/>
    <col min="13" max="13" width="0.9921875" style="0" customWidth="1"/>
    <col min="14" max="18" width="10.7109375" style="0" customWidth="1"/>
    <col min="19" max="19" width="0.9921875" style="0" customWidth="1"/>
    <col min="20" max="20" width="15.57421875" style="0" customWidth="1"/>
  </cols>
  <sheetData>
    <row r="1" spans="1:8" ht="81.75" customHeight="1" thickBot="1">
      <c r="A1" s="34"/>
      <c r="B1" s="35"/>
      <c r="C1" s="35"/>
      <c r="D1" s="35"/>
      <c r="E1" s="31" t="s">
        <v>3</v>
      </c>
      <c r="F1" s="32"/>
      <c r="G1" s="32"/>
      <c r="H1" s="33"/>
    </row>
    <row r="2" spans="1:8" ht="5.25" customHeight="1" thickBot="1">
      <c r="A2" s="45"/>
      <c r="B2" s="46"/>
      <c r="C2" s="46"/>
      <c r="D2" s="46"/>
      <c r="E2" s="46"/>
      <c r="F2" s="46"/>
      <c r="G2" s="46"/>
      <c r="H2" s="47"/>
    </row>
    <row r="3" spans="1:8" ht="34.5" customHeight="1" thickBot="1">
      <c r="A3" s="57" t="s">
        <v>26</v>
      </c>
      <c r="B3" s="58"/>
      <c r="C3" s="58"/>
      <c r="D3" s="58"/>
      <c r="E3" s="58"/>
      <c r="F3" s="58"/>
      <c r="G3" s="58"/>
      <c r="H3" s="59"/>
    </row>
    <row r="4" spans="1:8" ht="6" customHeight="1" thickBot="1">
      <c r="A4" s="48"/>
      <c r="B4" s="49"/>
      <c r="C4" s="49"/>
      <c r="D4" s="49"/>
      <c r="E4" s="49"/>
      <c r="F4" s="49"/>
      <c r="G4" s="49"/>
      <c r="H4" s="50"/>
    </row>
    <row r="5" spans="1:8" ht="30" customHeight="1" thickBot="1">
      <c r="A5" s="36" t="s">
        <v>1</v>
      </c>
      <c r="B5" s="37"/>
      <c r="C5" s="37"/>
      <c r="D5" s="37"/>
      <c r="E5" s="37"/>
      <c r="F5" s="37"/>
      <c r="G5" s="37"/>
      <c r="H5" s="38"/>
    </row>
    <row r="6" spans="1:11" ht="6" customHeight="1" thickBot="1">
      <c r="A6" s="51"/>
      <c r="B6" s="52"/>
      <c r="C6" s="52"/>
      <c r="D6" s="52"/>
      <c r="E6" s="52"/>
      <c r="F6" s="52"/>
      <c r="G6" s="52"/>
      <c r="H6" s="53"/>
      <c r="K6" s="12"/>
    </row>
    <row r="7" spans="1:8" ht="24.75" customHeight="1">
      <c r="A7" s="39" t="s">
        <v>2</v>
      </c>
      <c r="B7" s="40"/>
      <c r="C7" s="40"/>
      <c r="D7" s="40"/>
      <c r="E7" s="40"/>
      <c r="F7" s="40"/>
      <c r="G7" s="40"/>
      <c r="H7" s="41"/>
    </row>
    <row r="8" spans="1:8" ht="45" customHeight="1">
      <c r="A8" s="42" t="s">
        <v>5</v>
      </c>
      <c r="B8" s="43"/>
      <c r="C8" s="43"/>
      <c r="D8" s="43"/>
      <c r="E8" s="43"/>
      <c r="F8" s="43"/>
      <c r="G8" s="43"/>
      <c r="H8" s="44"/>
    </row>
    <row r="9" spans="1:8" ht="45.75" customHeight="1">
      <c r="A9" s="39" t="s">
        <v>9</v>
      </c>
      <c r="B9" s="40"/>
      <c r="C9" s="40"/>
      <c r="D9" s="40"/>
      <c r="E9" s="40"/>
      <c r="F9" s="40"/>
      <c r="G9" s="40"/>
      <c r="H9" s="41"/>
    </row>
    <row r="10" spans="1:12" ht="59.25" customHeight="1">
      <c r="A10" s="42" t="s">
        <v>4</v>
      </c>
      <c r="B10" s="43"/>
      <c r="C10" s="43"/>
      <c r="D10" s="43"/>
      <c r="E10" s="43"/>
      <c r="F10" s="43"/>
      <c r="G10" s="43"/>
      <c r="H10" s="44"/>
      <c r="L10" s="13"/>
    </row>
    <row r="11" spans="1:8" ht="47.25" customHeight="1">
      <c r="A11" s="39" t="s">
        <v>6</v>
      </c>
      <c r="B11" s="40"/>
      <c r="C11" s="40"/>
      <c r="D11" s="40"/>
      <c r="E11" s="40"/>
      <c r="F11" s="40"/>
      <c r="G11" s="40"/>
      <c r="H11" s="41"/>
    </row>
    <row r="12" spans="1:8" ht="36" customHeight="1">
      <c r="A12" s="42" t="s">
        <v>7</v>
      </c>
      <c r="B12" s="43"/>
      <c r="C12" s="43"/>
      <c r="D12" s="43"/>
      <c r="E12" s="43"/>
      <c r="F12" s="43"/>
      <c r="G12" s="43"/>
      <c r="H12" s="44"/>
    </row>
    <row r="13" spans="1:8" ht="34.5" customHeight="1">
      <c r="A13" s="39" t="s">
        <v>8</v>
      </c>
      <c r="B13" s="60"/>
      <c r="C13" s="60"/>
      <c r="D13" s="60"/>
      <c r="E13" s="60"/>
      <c r="F13" s="60"/>
      <c r="G13" s="60"/>
      <c r="H13" s="41"/>
    </row>
    <row r="14" spans="1:8" ht="408.75" customHeight="1" thickBot="1">
      <c r="A14" s="67"/>
      <c r="B14" s="68"/>
      <c r="C14" s="68"/>
      <c r="D14" s="68"/>
      <c r="E14" s="68"/>
      <c r="F14" s="68"/>
      <c r="G14" s="68"/>
      <c r="H14" s="69"/>
    </row>
    <row r="15" spans="1:8" ht="6" customHeight="1" thickBot="1">
      <c r="A15" s="51"/>
      <c r="B15" s="52"/>
      <c r="C15" s="52"/>
      <c r="D15" s="52"/>
      <c r="E15" s="52"/>
      <c r="F15" s="52"/>
      <c r="G15" s="52"/>
      <c r="H15" s="53"/>
    </row>
    <row r="16" spans="1:8" ht="30" customHeight="1" thickBot="1">
      <c r="A16" s="37" t="s">
        <v>10</v>
      </c>
      <c r="B16" s="37"/>
      <c r="C16" s="37"/>
      <c r="D16" s="37"/>
      <c r="E16" s="37"/>
      <c r="F16" s="37"/>
      <c r="G16" s="37"/>
      <c r="H16" s="37"/>
    </row>
    <row r="17" spans="1:8" ht="6" customHeight="1" thickBot="1">
      <c r="A17" s="51"/>
      <c r="B17" s="52"/>
      <c r="C17" s="52"/>
      <c r="D17" s="52"/>
      <c r="E17" s="52"/>
      <c r="F17" s="52"/>
      <c r="G17" s="52"/>
      <c r="H17" s="53"/>
    </row>
    <row r="18" spans="1:8" ht="54.75" customHeight="1" thickBot="1">
      <c r="A18" s="54" t="s">
        <v>15</v>
      </c>
      <c r="B18" s="55"/>
      <c r="C18" s="55"/>
      <c r="D18" s="55"/>
      <c r="E18" s="55"/>
      <c r="F18" s="55"/>
      <c r="G18" s="55"/>
      <c r="H18" s="56"/>
    </row>
    <row r="19" spans="1:8" ht="6" customHeight="1" thickBot="1">
      <c r="A19" s="51"/>
      <c r="B19" s="52"/>
      <c r="C19" s="52"/>
      <c r="D19" s="52"/>
      <c r="E19" s="52"/>
      <c r="F19" s="52"/>
      <c r="G19" s="52"/>
      <c r="H19" s="53"/>
    </row>
    <row r="20" spans="1:8" ht="30" customHeight="1" thickBot="1">
      <c r="A20" s="37" t="s">
        <v>11</v>
      </c>
      <c r="B20" s="37"/>
      <c r="C20" s="37"/>
      <c r="D20" s="37"/>
      <c r="E20" s="37"/>
      <c r="F20" s="37"/>
      <c r="G20" s="37"/>
      <c r="H20" s="37"/>
    </row>
    <row r="21" spans="1:8" ht="5.25" customHeight="1" thickBot="1">
      <c r="A21" s="51"/>
      <c r="B21" s="52"/>
      <c r="C21" s="52"/>
      <c r="D21" s="52"/>
      <c r="E21" s="52"/>
      <c r="F21" s="52"/>
      <c r="G21" s="52"/>
      <c r="H21" s="53"/>
    </row>
    <row r="22" spans="1:8" ht="37.5" customHeight="1">
      <c r="A22" s="71" t="s">
        <v>16</v>
      </c>
      <c r="B22" s="72"/>
      <c r="C22" s="72"/>
      <c r="D22" s="72"/>
      <c r="E22" s="72"/>
      <c r="F22" s="72"/>
      <c r="G22" s="72"/>
      <c r="H22" s="73"/>
    </row>
    <row r="23" spans="1:8" ht="36" customHeight="1">
      <c r="A23" s="61" t="s">
        <v>12</v>
      </c>
      <c r="B23" s="62"/>
      <c r="C23" s="62"/>
      <c r="D23" s="62"/>
      <c r="E23" s="62"/>
      <c r="F23" s="62"/>
      <c r="G23" s="62"/>
      <c r="H23" s="63"/>
    </row>
    <row r="24" spans="1:8" ht="19.5" customHeight="1">
      <c r="A24" s="61" t="s">
        <v>13</v>
      </c>
      <c r="B24" s="62"/>
      <c r="C24" s="62"/>
      <c r="D24" s="62"/>
      <c r="E24" s="62"/>
      <c r="F24" s="62"/>
      <c r="G24" s="62"/>
      <c r="H24" s="63"/>
    </row>
    <row r="25" spans="1:8" ht="19.5" customHeight="1">
      <c r="A25" s="61" t="s">
        <v>14</v>
      </c>
      <c r="B25" s="62"/>
      <c r="C25" s="62"/>
      <c r="D25" s="62"/>
      <c r="E25" s="62"/>
      <c r="F25" s="62"/>
      <c r="G25" s="62"/>
      <c r="H25" s="63"/>
    </row>
    <row r="26" spans="1:8" ht="19.5" customHeight="1">
      <c r="A26" s="61" t="s">
        <v>17</v>
      </c>
      <c r="B26" s="62"/>
      <c r="C26" s="62"/>
      <c r="D26" s="62"/>
      <c r="E26" s="62"/>
      <c r="F26" s="62"/>
      <c r="G26" s="62"/>
      <c r="H26" s="63"/>
    </row>
    <row r="27" spans="1:8" ht="19.5" customHeight="1">
      <c r="A27" s="61" t="s">
        <v>18</v>
      </c>
      <c r="B27" s="70"/>
      <c r="C27" s="70"/>
      <c r="D27" s="70"/>
      <c r="E27" s="70"/>
      <c r="F27" s="70"/>
      <c r="G27" s="70"/>
      <c r="H27" s="63"/>
    </row>
    <row r="28" spans="1:8" ht="51" customHeight="1">
      <c r="A28" s="61" t="s">
        <v>19</v>
      </c>
      <c r="B28" s="62"/>
      <c r="C28" s="62"/>
      <c r="D28" s="62"/>
      <c r="E28" s="62"/>
      <c r="F28" s="62"/>
      <c r="G28" s="62"/>
      <c r="H28" s="63"/>
    </row>
    <row r="29" spans="1:8" ht="49.5" customHeight="1">
      <c r="A29" s="61" t="s">
        <v>20</v>
      </c>
      <c r="B29" s="62"/>
      <c r="C29" s="62"/>
      <c r="D29" s="62"/>
      <c r="E29" s="62"/>
      <c r="F29" s="62"/>
      <c r="G29" s="62"/>
      <c r="H29" s="63"/>
    </row>
    <row r="30" spans="1:8" ht="19.5" customHeight="1" thickBot="1">
      <c r="A30" s="61" t="s">
        <v>21</v>
      </c>
      <c r="B30" s="62"/>
      <c r="C30" s="62"/>
      <c r="D30" s="62"/>
      <c r="E30" s="62"/>
      <c r="F30" s="62"/>
      <c r="G30" s="62"/>
      <c r="H30" s="63"/>
    </row>
    <row r="31" spans="1:8" ht="4.5" customHeight="1" thickBot="1">
      <c r="A31" s="64"/>
      <c r="B31" s="65"/>
      <c r="C31" s="65"/>
      <c r="D31" s="65"/>
      <c r="E31" s="65"/>
      <c r="F31" s="65"/>
      <c r="G31" s="65"/>
      <c r="H31" s="66"/>
    </row>
    <row r="32" spans="1:10" ht="30" customHeight="1" thickBot="1">
      <c r="A32" s="36" t="s">
        <v>22</v>
      </c>
      <c r="B32" s="37"/>
      <c r="C32" s="37"/>
      <c r="D32" s="37"/>
      <c r="E32" s="37"/>
      <c r="F32" s="37"/>
      <c r="G32" s="37"/>
      <c r="H32" s="38"/>
      <c r="J32" s="26"/>
    </row>
    <row r="33" spans="1:8" ht="5.25" customHeight="1" thickBot="1">
      <c r="A33" s="74"/>
      <c r="B33" s="75"/>
      <c r="C33" s="75"/>
      <c r="D33" s="75"/>
      <c r="E33" s="75"/>
      <c r="F33" s="75"/>
      <c r="G33" s="75"/>
      <c r="H33" s="76"/>
    </row>
    <row r="34" spans="1:8" ht="34.5" customHeight="1" thickBot="1">
      <c r="A34" s="5" t="s">
        <v>0</v>
      </c>
      <c r="B34" s="6"/>
      <c r="C34" s="16">
        <v>25</v>
      </c>
      <c r="D34" s="4">
        <v>30</v>
      </c>
      <c r="E34" s="4">
        <v>35</v>
      </c>
      <c r="F34" s="4">
        <v>40</v>
      </c>
      <c r="G34" s="4">
        <v>45</v>
      </c>
      <c r="H34" s="4">
        <v>50</v>
      </c>
    </row>
    <row r="35" spans="1:8" ht="5.25" customHeight="1" thickBot="1">
      <c r="A35" s="7"/>
      <c r="B35" s="28"/>
      <c r="C35" s="29">
        <f>1.02*25</f>
        <v>25.5</v>
      </c>
      <c r="D35" s="28">
        <f>1.02*30</f>
        <v>30.6</v>
      </c>
      <c r="E35" s="28">
        <f>1.02*35</f>
        <v>35.7</v>
      </c>
      <c r="F35" s="28">
        <f>1.02*40</f>
        <v>40.8</v>
      </c>
      <c r="G35" s="30">
        <f>45*1</f>
        <v>45</v>
      </c>
      <c r="H35" s="28">
        <f>50*1</f>
        <v>50</v>
      </c>
    </row>
    <row r="36" spans="1:8" ht="19.5" customHeight="1" thickBot="1">
      <c r="A36" s="14">
        <v>25</v>
      </c>
      <c r="B36" s="21"/>
      <c r="C36" s="20">
        <v>1019.2668749999999</v>
      </c>
      <c r="D36" s="15">
        <v>1158.7455000000002</v>
      </c>
      <c r="E36" s="15">
        <v>1351.86975</v>
      </c>
      <c r="F36" s="15">
        <v>1544.9939999999997</v>
      </c>
      <c r="G36" s="15">
        <v>1704.0375000000001</v>
      </c>
      <c r="H36" s="25">
        <v>1893.375</v>
      </c>
    </row>
    <row r="37" spans="1:8" ht="19.5" customHeight="1" thickBot="1">
      <c r="A37" s="3">
        <v>30</v>
      </c>
      <c r="B37" s="1">
        <f>1.02*25</f>
        <v>25.5</v>
      </c>
      <c r="C37" s="18">
        <v>1158.7455000000002</v>
      </c>
      <c r="D37" s="10">
        <v>1390.4946000000002</v>
      </c>
      <c r="E37" s="10">
        <v>1622.2437</v>
      </c>
      <c r="F37" s="10">
        <v>1853.9928000000002</v>
      </c>
      <c r="G37" s="10">
        <v>2044.8450000000003</v>
      </c>
      <c r="H37" s="23">
        <v>2272.05</v>
      </c>
    </row>
    <row r="38" spans="1:8" ht="19.5" customHeight="1" thickBot="1">
      <c r="A38" s="3">
        <v>35</v>
      </c>
      <c r="B38" s="1">
        <f>1.02*30</f>
        <v>30.6</v>
      </c>
      <c r="C38" s="17">
        <v>1351.86975</v>
      </c>
      <c r="D38" s="9">
        <v>1622.2437</v>
      </c>
      <c r="E38" s="9">
        <v>1892.6176500000004</v>
      </c>
      <c r="F38" s="9">
        <v>2162.9916000000003</v>
      </c>
      <c r="G38" s="9">
        <v>2385.6525000000006</v>
      </c>
      <c r="H38" s="22">
        <v>2650.7250000000004</v>
      </c>
    </row>
    <row r="39" spans="1:8" ht="19.5" customHeight="1" thickBot="1">
      <c r="A39" s="3">
        <v>40</v>
      </c>
      <c r="B39" s="1">
        <f>1.02*35</f>
        <v>35.7</v>
      </c>
      <c r="C39" s="18">
        <v>1544.9939999999997</v>
      </c>
      <c r="D39" s="10">
        <v>1853.9928000000002</v>
      </c>
      <c r="E39" s="10">
        <v>2162.9916000000003</v>
      </c>
      <c r="F39" s="10">
        <v>2471.9903999999997</v>
      </c>
      <c r="G39" s="10">
        <v>2726.4599999999996</v>
      </c>
      <c r="H39" s="23">
        <v>3029.399999999999</v>
      </c>
    </row>
    <row r="40" spans="1:8" ht="19.5" customHeight="1" thickBot="1">
      <c r="A40" s="3">
        <v>45</v>
      </c>
      <c r="B40" s="1">
        <f>1.02*40</f>
        <v>40.8</v>
      </c>
      <c r="C40" s="17">
        <v>1704.0375000000001</v>
      </c>
      <c r="D40" s="9">
        <v>2044.8450000000003</v>
      </c>
      <c r="E40" s="9">
        <v>2385.6525000000006</v>
      </c>
      <c r="F40" s="9">
        <v>2726.4599999999996</v>
      </c>
      <c r="G40" s="9">
        <v>3007.125</v>
      </c>
      <c r="H40" s="22">
        <v>3341.25</v>
      </c>
    </row>
    <row r="41" spans="1:8" ht="19.5" customHeight="1" thickBot="1">
      <c r="A41" s="3">
        <v>50</v>
      </c>
      <c r="B41" s="1">
        <f>45*1</f>
        <v>45</v>
      </c>
      <c r="C41" s="18">
        <v>1893.375</v>
      </c>
      <c r="D41" s="10">
        <v>2272.05</v>
      </c>
      <c r="E41" s="10">
        <v>2650.7250000000004</v>
      </c>
      <c r="F41" s="10">
        <v>3029.399999999999</v>
      </c>
      <c r="G41" s="10">
        <v>3341.25</v>
      </c>
      <c r="H41" s="23">
        <v>3712.5</v>
      </c>
    </row>
    <row r="42" spans="1:8" ht="19.5" customHeight="1" thickBot="1">
      <c r="A42" s="3">
        <v>55</v>
      </c>
      <c r="B42" s="1">
        <f>50*1</f>
        <v>50</v>
      </c>
      <c r="C42" s="17">
        <v>1931.2424999999998</v>
      </c>
      <c r="D42" s="9">
        <v>2317.491</v>
      </c>
      <c r="E42" s="9">
        <v>2703.7395</v>
      </c>
      <c r="F42" s="9">
        <v>3089.9880000000003</v>
      </c>
      <c r="G42" s="9">
        <v>3408.0750000000003</v>
      </c>
      <c r="H42" s="22">
        <v>3786.75</v>
      </c>
    </row>
    <row r="43" spans="1:8" ht="19.5" customHeight="1" thickBot="1">
      <c r="A43" s="3">
        <v>60</v>
      </c>
      <c r="B43" s="1">
        <f>55*1</f>
        <v>55</v>
      </c>
      <c r="C43" s="18">
        <v>2085.7419</v>
      </c>
      <c r="D43" s="10">
        <v>2502.89028</v>
      </c>
      <c r="E43" s="10">
        <v>2920.03866</v>
      </c>
      <c r="F43" s="10">
        <v>3337.1870400000003</v>
      </c>
      <c r="G43" s="10">
        <v>3680.721</v>
      </c>
      <c r="H43" s="23">
        <v>4089.6900000000005</v>
      </c>
    </row>
    <row r="44" spans="1:8" ht="19.5" customHeight="1" thickBot="1">
      <c r="A44" s="3">
        <v>65</v>
      </c>
      <c r="B44" s="1">
        <f>60*0.99</f>
        <v>59.4</v>
      </c>
      <c r="C44" s="17">
        <v>2259.5537249999998</v>
      </c>
      <c r="D44" s="9">
        <v>2711.46447</v>
      </c>
      <c r="E44" s="9">
        <v>3163.375215</v>
      </c>
      <c r="F44" s="9">
        <v>3615.2859599999997</v>
      </c>
      <c r="G44" s="9">
        <v>3987.44775</v>
      </c>
      <c r="H44" s="22">
        <v>4430.4974999999995</v>
      </c>
    </row>
    <row r="45" spans="1:8" ht="19.5" customHeight="1" thickBot="1">
      <c r="A45" s="3">
        <v>70</v>
      </c>
      <c r="B45" s="1">
        <f>65*0.99</f>
        <v>64.35</v>
      </c>
      <c r="C45" s="18">
        <v>2337.93945</v>
      </c>
      <c r="D45" s="10">
        <v>2805.52734</v>
      </c>
      <c r="E45" s="10">
        <v>3273.11523</v>
      </c>
      <c r="F45" s="10">
        <v>3740.703119999999</v>
      </c>
      <c r="G45" s="10">
        <v>4125.7755</v>
      </c>
      <c r="H45" s="23">
        <v>4584.195000000001</v>
      </c>
    </row>
    <row r="46" spans="1:8" ht="19.5" customHeight="1" thickBot="1">
      <c r="A46" s="3">
        <v>75</v>
      </c>
      <c r="B46" s="1">
        <f>0.99*70</f>
        <v>69.3</v>
      </c>
      <c r="C46" s="17">
        <v>2479.63275</v>
      </c>
      <c r="D46" s="9">
        <v>2975.5593000000003</v>
      </c>
      <c r="E46" s="9">
        <v>3471.4858500000005</v>
      </c>
      <c r="F46" s="9">
        <v>3967.4123999999993</v>
      </c>
      <c r="G46" s="9">
        <v>4375.8225</v>
      </c>
      <c r="H46" s="22">
        <v>4862.025000000001</v>
      </c>
    </row>
    <row r="47" spans="1:8" ht="19.5" customHeight="1" thickBot="1">
      <c r="A47" s="3">
        <v>80</v>
      </c>
      <c r="B47" s="1">
        <f>0.98*75</f>
        <v>73.5</v>
      </c>
      <c r="C47" s="18">
        <v>2481.20712</v>
      </c>
      <c r="D47" s="10">
        <v>2977.4485440000003</v>
      </c>
      <c r="E47" s="10">
        <v>3473.689968000001</v>
      </c>
      <c r="F47" s="10">
        <v>3969.9313919999995</v>
      </c>
      <c r="G47" s="10">
        <v>4378.600800000001</v>
      </c>
      <c r="H47" s="23">
        <v>4865.112</v>
      </c>
    </row>
    <row r="48" spans="1:8" ht="19.5" customHeight="1" thickBot="1">
      <c r="A48" s="3">
        <v>85</v>
      </c>
      <c r="B48" s="1">
        <f>0.98*80</f>
        <v>78.4</v>
      </c>
      <c r="C48" s="17">
        <v>2609.3817225</v>
      </c>
      <c r="D48" s="9">
        <v>3131.2580670000007</v>
      </c>
      <c r="E48" s="9">
        <v>3653.1344115</v>
      </c>
      <c r="F48" s="9">
        <v>4175.010756000001</v>
      </c>
      <c r="G48" s="9">
        <v>4604.7912750000005</v>
      </c>
      <c r="H48" s="22">
        <v>5116.43475</v>
      </c>
    </row>
    <row r="49" spans="1:8" ht="19.5" customHeight="1" thickBot="1">
      <c r="A49" s="3">
        <v>90</v>
      </c>
      <c r="B49" s="1">
        <f>0.97*85</f>
        <v>82.45</v>
      </c>
      <c r="C49" s="18">
        <v>2762.874765</v>
      </c>
      <c r="D49" s="10">
        <v>3315.4497180000003</v>
      </c>
      <c r="E49" s="10">
        <v>3868.024671</v>
      </c>
      <c r="F49" s="10">
        <v>4420.5996239999995</v>
      </c>
      <c r="G49" s="10">
        <v>4875.66135</v>
      </c>
      <c r="H49" s="23">
        <v>5417.4015</v>
      </c>
    </row>
    <row r="50" spans="1:8" ht="19.5" customHeight="1" thickBot="1">
      <c r="A50" s="3">
        <v>95</v>
      </c>
      <c r="B50" s="1">
        <f>0.97*90</f>
        <v>87.3</v>
      </c>
      <c r="C50" s="17">
        <v>2916.3678075</v>
      </c>
      <c r="D50" s="9">
        <v>3499.6413690000004</v>
      </c>
      <c r="E50" s="9">
        <v>4082.9149305</v>
      </c>
      <c r="F50" s="9">
        <v>4666.188491999999</v>
      </c>
      <c r="G50" s="9">
        <v>5146.531425</v>
      </c>
      <c r="H50" s="22">
        <v>5718.36825</v>
      </c>
    </row>
    <row r="51" spans="1:8" ht="19.5" customHeight="1" thickBot="1">
      <c r="A51" s="3">
        <v>100</v>
      </c>
      <c r="B51" s="1">
        <f>0.97*95</f>
        <v>92.14999999999999</v>
      </c>
      <c r="C51" s="18">
        <v>3069.86085</v>
      </c>
      <c r="D51" s="10">
        <v>3683.8330200000005</v>
      </c>
      <c r="E51" s="10">
        <v>4297.80519</v>
      </c>
      <c r="F51" s="10">
        <v>4911.77736</v>
      </c>
      <c r="G51" s="10">
        <v>5417.4015</v>
      </c>
      <c r="H51" s="23">
        <v>6019.335</v>
      </c>
    </row>
    <row r="52" spans="1:8" ht="19.5" customHeight="1" thickBot="1">
      <c r="A52" s="3">
        <v>105</v>
      </c>
      <c r="B52" s="1">
        <f>0.97*100</f>
        <v>97</v>
      </c>
      <c r="C52" s="17">
        <v>3190.12344</v>
      </c>
      <c r="D52" s="9">
        <v>3828.1481280000007</v>
      </c>
      <c r="E52" s="9">
        <v>4466.172816000001</v>
      </c>
      <c r="F52" s="9">
        <v>5104.197504</v>
      </c>
      <c r="G52" s="9">
        <v>5629.6296</v>
      </c>
      <c r="H52" s="22">
        <v>6255.144</v>
      </c>
    </row>
    <row r="53" spans="1:8" ht="19.5" customHeight="1" thickBot="1">
      <c r="A53" s="3">
        <v>110</v>
      </c>
      <c r="B53" s="1">
        <f>0.96*105</f>
        <v>100.8</v>
      </c>
      <c r="C53" s="18">
        <v>3342.0340799999994</v>
      </c>
      <c r="D53" s="10">
        <v>4010.440896</v>
      </c>
      <c r="E53" s="10">
        <v>4678.847712000001</v>
      </c>
      <c r="F53" s="10">
        <v>5347.2545279999995</v>
      </c>
      <c r="G53" s="10">
        <v>5897.7072</v>
      </c>
      <c r="H53" s="23">
        <v>6553.008</v>
      </c>
    </row>
    <row r="54" spans="1:8" ht="19.5" customHeight="1" thickBot="1">
      <c r="A54" s="3">
        <v>115</v>
      </c>
      <c r="B54" s="1">
        <f>0.96*110</f>
        <v>105.6</v>
      </c>
      <c r="C54" s="17">
        <v>3493.94472</v>
      </c>
      <c r="D54" s="9">
        <v>4192.733663999999</v>
      </c>
      <c r="E54" s="9">
        <v>4891.522608</v>
      </c>
      <c r="F54" s="9">
        <v>5590.311552</v>
      </c>
      <c r="G54" s="9">
        <v>6165.7848</v>
      </c>
      <c r="H54" s="22">
        <v>6850.872</v>
      </c>
    </row>
    <row r="55" spans="1:8" ht="19.5" customHeight="1" thickBot="1">
      <c r="A55" s="3">
        <v>120</v>
      </c>
      <c r="B55" s="1">
        <f>0.96*115</f>
        <v>110.39999999999999</v>
      </c>
      <c r="C55" s="18">
        <v>3645.85536</v>
      </c>
      <c r="D55" s="10">
        <v>4375.026432000001</v>
      </c>
      <c r="E55" s="10">
        <v>5104.197504000001</v>
      </c>
      <c r="F55" s="10">
        <v>5833.368575999998</v>
      </c>
      <c r="G55" s="10">
        <v>6433.862399999998</v>
      </c>
      <c r="H55" s="23">
        <v>7148.735999999998</v>
      </c>
    </row>
    <row r="56" spans="1:8" ht="19.5" customHeight="1" thickBot="1">
      <c r="A56" s="3">
        <v>125</v>
      </c>
      <c r="B56" s="1">
        <f>0.96*120</f>
        <v>115.19999999999999</v>
      </c>
      <c r="C56" s="17">
        <v>3758.2059375000003</v>
      </c>
      <c r="D56" s="9">
        <v>4509.847125</v>
      </c>
      <c r="E56" s="9">
        <v>5261.488312500001</v>
      </c>
      <c r="F56" s="9">
        <v>6013.1295</v>
      </c>
      <c r="G56" s="9">
        <v>6632.128125</v>
      </c>
      <c r="H56" s="22">
        <v>7369.03125</v>
      </c>
    </row>
    <row r="57" spans="1:8" ht="19.5" customHeight="1" thickBot="1">
      <c r="A57" s="3">
        <v>130</v>
      </c>
      <c r="B57" s="1">
        <f>0.95*125</f>
        <v>118.75</v>
      </c>
      <c r="C57" s="18">
        <v>3908.534175</v>
      </c>
      <c r="D57" s="10">
        <v>4690.241010000001</v>
      </c>
      <c r="E57" s="10">
        <v>5471.947845000001</v>
      </c>
      <c r="F57" s="10">
        <v>6253.654679999999</v>
      </c>
      <c r="G57" s="10">
        <v>6897.41325</v>
      </c>
      <c r="H57" s="23">
        <v>7663.7925000000005</v>
      </c>
    </row>
    <row r="58" spans="1:8" ht="19.5" customHeight="1" thickBot="1">
      <c r="A58" s="3">
        <v>135</v>
      </c>
      <c r="B58" s="1">
        <f>0.95*130</f>
        <v>123.5</v>
      </c>
      <c r="C58" s="17">
        <v>3941.1289125</v>
      </c>
      <c r="D58" s="9">
        <v>4729.354695000001</v>
      </c>
      <c r="E58" s="9">
        <v>5517.5804775000015</v>
      </c>
      <c r="F58" s="9">
        <v>6305.80626</v>
      </c>
      <c r="G58" s="9">
        <v>6954.933375</v>
      </c>
      <c r="H58" s="22">
        <v>7727.70375</v>
      </c>
    </row>
    <row r="59" spans="1:8" ht="19.5" customHeight="1" thickBot="1">
      <c r="A59" s="3">
        <v>140</v>
      </c>
      <c r="B59" s="1">
        <f>0.95*135</f>
        <v>128.25</v>
      </c>
      <c r="C59" s="18">
        <v>4044.07458</v>
      </c>
      <c r="D59" s="10">
        <v>4852.889496</v>
      </c>
      <c r="E59" s="10">
        <v>5661.704411999999</v>
      </c>
      <c r="F59" s="10">
        <v>6470.519328</v>
      </c>
      <c r="G59" s="10">
        <v>7136.6022</v>
      </c>
      <c r="H59" s="23">
        <v>7929.558000000001</v>
      </c>
    </row>
    <row r="60" spans="1:8" ht="19.5" customHeight="1" thickBot="1">
      <c r="A60" s="3">
        <v>145</v>
      </c>
      <c r="B60" s="1">
        <f>0.94*140</f>
        <v>131.6</v>
      </c>
      <c r="C60" s="17">
        <v>4188.5058149999995</v>
      </c>
      <c r="D60" s="9">
        <v>5026.206977999999</v>
      </c>
      <c r="E60" s="9">
        <v>5863.908141</v>
      </c>
      <c r="F60" s="9">
        <v>6701.609304</v>
      </c>
      <c r="G60" s="9">
        <v>7391.480849999998</v>
      </c>
      <c r="H60" s="22">
        <v>8212.756499999998</v>
      </c>
    </row>
    <row r="61" spans="1:8" ht="35.25" customHeight="1" thickBot="1">
      <c r="A61" s="3">
        <v>150</v>
      </c>
      <c r="B61" s="1">
        <f>0.94*145</f>
        <v>136.29999999999998</v>
      </c>
      <c r="C61" s="19">
        <v>4332.93705</v>
      </c>
      <c r="D61" s="11">
        <v>5199.5244600000005</v>
      </c>
      <c r="E61" s="11">
        <v>6066.1118700000015</v>
      </c>
      <c r="F61" s="11">
        <v>6932.699279999999</v>
      </c>
      <c r="G61" s="11">
        <v>7646.3595000000005</v>
      </c>
      <c r="H61" s="24">
        <v>8495.955000000002</v>
      </c>
    </row>
    <row r="62" spans="1:8" ht="5.25" customHeight="1" thickBot="1">
      <c r="A62" s="64"/>
      <c r="B62" s="65"/>
      <c r="C62" s="65"/>
      <c r="D62" s="65"/>
      <c r="E62" s="65"/>
      <c r="F62" s="65"/>
      <c r="G62" s="65"/>
      <c r="H62" s="66"/>
    </row>
    <row r="63" spans="1:8" ht="30" customHeight="1" thickBot="1">
      <c r="A63" s="36" t="s">
        <v>23</v>
      </c>
      <c r="B63" s="37"/>
      <c r="C63" s="37"/>
      <c r="D63" s="37"/>
      <c r="E63" s="37"/>
      <c r="F63" s="37"/>
      <c r="G63" s="37"/>
      <c r="H63" s="38"/>
    </row>
    <row r="64" spans="1:8" ht="5.25" customHeight="1" thickBot="1">
      <c r="A64" s="74"/>
      <c r="B64" s="75"/>
      <c r="C64" s="75"/>
      <c r="D64" s="75"/>
      <c r="E64" s="75"/>
      <c r="F64" s="75"/>
      <c r="G64" s="75"/>
      <c r="H64" s="76"/>
    </row>
    <row r="65" spans="1:8" ht="34.5" customHeight="1" thickBot="1">
      <c r="A65" s="5" t="s">
        <v>0</v>
      </c>
      <c r="B65" s="6"/>
      <c r="C65" s="16">
        <v>55</v>
      </c>
      <c r="D65" s="4">
        <v>60</v>
      </c>
      <c r="E65" s="4">
        <v>65</v>
      </c>
      <c r="F65" s="4">
        <v>70</v>
      </c>
      <c r="G65" s="4">
        <v>75</v>
      </c>
      <c r="H65" s="4">
        <v>80</v>
      </c>
    </row>
    <row r="66" spans="1:8" ht="5.25" customHeight="1" thickBot="1">
      <c r="A66" s="6"/>
      <c r="B66" s="1"/>
      <c r="C66" s="8">
        <f>55*1</f>
        <v>55</v>
      </c>
      <c r="D66" s="1">
        <f>60*0.99</f>
        <v>59.4</v>
      </c>
      <c r="E66" s="2">
        <f>65*0.99</f>
        <v>64.35</v>
      </c>
      <c r="F66" s="1">
        <f>70*0.99</f>
        <v>69.3</v>
      </c>
      <c r="G66" s="1">
        <f>75*0.98</f>
        <v>73.5</v>
      </c>
      <c r="H66" s="1">
        <f>80*0.98</f>
        <v>78.4</v>
      </c>
    </row>
    <row r="67" spans="1:8" ht="19.5" customHeight="1" thickBot="1">
      <c r="A67" s="14">
        <v>25</v>
      </c>
      <c r="B67" s="21"/>
      <c r="C67" s="20">
        <v>1931.2424999999998</v>
      </c>
      <c r="D67" s="15">
        <v>2085.7419</v>
      </c>
      <c r="E67" s="15">
        <v>2259.5537249999998</v>
      </c>
      <c r="F67" s="15">
        <v>2337.93945</v>
      </c>
      <c r="G67" s="15">
        <v>2479.63275</v>
      </c>
      <c r="H67" s="25">
        <v>2481.20712</v>
      </c>
    </row>
    <row r="68" spans="1:8" ht="19.5" customHeight="1" thickBot="1">
      <c r="A68" s="3">
        <v>30</v>
      </c>
      <c r="B68" s="1">
        <f>1.02*25</f>
        <v>25.5</v>
      </c>
      <c r="C68" s="18">
        <v>2317.491</v>
      </c>
      <c r="D68" s="10">
        <v>2502.89028</v>
      </c>
      <c r="E68" s="10">
        <v>2711.46447</v>
      </c>
      <c r="F68" s="10">
        <v>2805.52734</v>
      </c>
      <c r="G68" s="10">
        <v>2975.5593000000003</v>
      </c>
      <c r="H68" s="23">
        <v>2977.4485440000003</v>
      </c>
    </row>
    <row r="69" spans="1:8" ht="19.5" customHeight="1" thickBot="1">
      <c r="A69" s="3">
        <v>35</v>
      </c>
      <c r="B69" s="1">
        <f>1.02*30</f>
        <v>30.6</v>
      </c>
      <c r="C69" s="17">
        <v>2703.7395</v>
      </c>
      <c r="D69" s="9">
        <v>2920.03866</v>
      </c>
      <c r="E69" s="9">
        <v>3163.375215</v>
      </c>
      <c r="F69" s="9">
        <v>3273.11523</v>
      </c>
      <c r="G69" s="9">
        <v>3471.4858500000005</v>
      </c>
      <c r="H69" s="22">
        <v>3473.689968000001</v>
      </c>
    </row>
    <row r="70" spans="1:8" ht="19.5" customHeight="1" thickBot="1">
      <c r="A70" s="3">
        <v>40</v>
      </c>
      <c r="B70" s="1">
        <f>1.02*35</f>
        <v>35.7</v>
      </c>
      <c r="C70" s="18">
        <v>3089.9880000000003</v>
      </c>
      <c r="D70" s="10">
        <v>3337.1870400000003</v>
      </c>
      <c r="E70" s="10">
        <v>3615.2859599999997</v>
      </c>
      <c r="F70" s="10">
        <v>3740.703119999999</v>
      </c>
      <c r="G70" s="10">
        <v>3967.4123999999993</v>
      </c>
      <c r="H70" s="23">
        <v>3969.9313919999995</v>
      </c>
    </row>
    <row r="71" spans="1:8" ht="19.5" customHeight="1" thickBot="1">
      <c r="A71" s="3">
        <v>45</v>
      </c>
      <c r="B71" s="1">
        <f>1.02*40</f>
        <v>40.8</v>
      </c>
      <c r="C71" s="17">
        <v>3408.0750000000003</v>
      </c>
      <c r="D71" s="9">
        <v>3680.721</v>
      </c>
      <c r="E71" s="9">
        <v>3987.44775</v>
      </c>
      <c r="F71" s="9">
        <v>4125.7755</v>
      </c>
      <c r="G71" s="9">
        <v>4375.8225</v>
      </c>
      <c r="H71" s="22">
        <v>4378.600800000001</v>
      </c>
    </row>
    <row r="72" spans="1:8" ht="19.5" customHeight="1" thickBot="1">
      <c r="A72" s="3">
        <v>50</v>
      </c>
      <c r="B72" s="1">
        <f>45*1</f>
        <v>45</v>
      </c>
      <c r="C72" s="18">
        <v>3786.75</v>
      </c>
      <c r="D72" s="10">
        <v>4089.6900000000005</v>
      </c>
      <c r="E72" s="10">
        <v>4430.4974999999995</v>
      </c>
      <c r="F72" s="10">
        <v>4584.195000000001</v>
      </c>
      <c r="G72" s="10">
        <v>4862.025000000001</v>
      </c>
      <c r="H72" s="23">
        <v>4865.112</v>
      </c>
    </row>
    <row r="73" spans="1:8" ht="19.5" customHeight="1" thickBot="1">
      <c r="A73" s="3">
        <v>55</v>
      </c>
      <c r="B73" s="1">
        <f>50*1</f>
        <v>50</v>
      </c>
      <c r="C73" s="17">
        <v>4165.425</v>
      </c>
      <c r="D73" s="9">
        <v>4498.659000000001</v>
      </c>
      <c r="E73" s="9">
        <v>4873.547249999999</v>
      </c>
      <c r="F73" s="9">
        <v>5042.6145</v>
      </c>
      <c r="G73" s="9">
        <v>5348.227500000001</v>
      </c>
      <c r="H73" s="22">
        <v>5351.6232</v>
      </c>
    </row>
    <row r="74" spans="1:8" ht="19.5" customHeight="1" thickBot="1">
      <c r="A74" s="3">
        <v>60</v>
      </c>
      <c r="B74" s="1">
        <f>55*1</f>
        <v>55</v>
      </c>
      <c r="C74" s="18">
        <v>4498.659000000001</v>
      </c>
      <c r="D74" s="10">
        <v>4858.5517199999995</v>
      </c>
      <c r="E74" s="10">
        <v>5263.431029999999</v>
      </c>
      <c r="F74" s="10">
        <v>5446.02366</v>
      </c>
      <c r="G74" s="10">
        <v>5776.0857</v>
      </c>
      <c r="H74" s="23">
        <v>5779.753056</v>
      </c>
    </row>
    <row r="75" spans="1:8" ht="19.5" customHeight="1" thickBot="1">
      <c r="A75" s="3">
        <v>65</v>
      </c>
      <c r="B75" s="1">
        <f>60*0.99</f>
        <v>59.4</v>
      </c>
      <c r="C75" s="17">
        <v>4873.547249999999</v>
      </c>
      <c r="D75" s="9">
        <v>5263.431029999999</v>
      </c>
      <c r="E75" s="9">
        <v>5702.050282499999</v>
      </c>
      <c r="F75" s="9">
        <v>5899.8589649999985</v>
      </c>
      <c r="G75" s="9">
        <v>6257.426175</v>
      </c>
      <c r="H75" s="22">
        <v>6261.399143999999</v>
      </c>
    </row>
    <row r="76" spans="1:8" ht="19.5" customHeight="1" thickBot="1">
      <c r="A76" s="3">
        <v>70</v>
      </c>
      <c r="B76" s="1">
        <f>65*0.99</f>
        <v>64.35</v>
      </c>
      <c r="C76" s="18">
        <v>5042.6145</v>
      </c>
      <c r="D76" s="10">
        <v>5446.02366</v>
      </c>
      <c r="E76" s="10">
        <v>5899.8589649999985</v>
      </c>
      <c r="F76" s="10">
        <v>6353.69427</v>
      </c>
      <c r="G76" s="10">
        <v>6738.7666500000005</v>
      </c>
      <c r="H76" s="23">
        <v>6743.0452319999995</v>
      </c>
    </row>
    <row r="77" spans="1:8" ht="19.5" customHeight="1" thickBot="1">
      <c r="A77" s="3">
        <v>75</v>
      </c>
      <c r="B77" s="1">
        <f>0.99*70</f>
        <v>69.3</v>
      </c>
      <c r="C77" s="17">
        <v>5348.227500000001</v>
      </c>
      <c r="D77" s="9">
        <v>5776.0857</v>
      </c>
      <c r="E77" s="9">
        <v>6257.426175</v>
      </c>
      <c r="F77" s="9">
        <v>6738.7666500000005</v>
      </c>
      <c r="G77" s="9">
        <v>7147.17675</v>
      </c>
      <c r="H77" s="22">
        <v>7151.714640000001</v>
      </c>
    </row>
    <row r="78" spans="1:8" ht="19.5" customHeight="1" thickBot="1">
      <c r="A78" s="3">
        <v>80</v>
      </c>
      <c r="B78" s="1">
        <f>0.98*75</f>
        <v>73.5</v>
      </c>
      <c r="C78" s="18">
        <v>5351.6232</v>
      </c>
      <c r="D78" s="10">
        <v>5779.753056</v>
      </c>
      <c r="E78" s="10">
        <v>6261.399143999999</v>
      </c>
      <c r="F78" s="10">
        <v>6743.0452319999995</v>
      </c>
      <c r="G78" s="10">
        <v>7151.714640000001</v>
      </c>
      <c r="H78" s="23">
        <v>7628.495616000003</v>
      </c>
    </row>
    <row r="79" spans="1:8" ht="19.5" customHeight="1" thickBot="1">
      <c r="A79" s="3">
        <v>85</v>
      </c>
      <c r="B79" s="1">
        <f>0.98*80</f>
        <v>78.4</v>
      </c>
      <c r="C79" s="17">
        <v>5628.078225</v>
      </c>
      <c r="D79" s="9">
        <v>6078.324483</v>
      </c>
      <c r="E79" s="9">
        <v>6584.85152325</v>
      </c>
      <c r="F79" s="9">
        <v>7091.3785634999995</v>
      </c>
      <c r="G79" s="9">
        <v>7270.453779749999</v>
      </c>
      <c r="H79" s="22">
        <v>7755.150698400001</v>
      </c>
    </row>
    <row r="80" spans="1:8" ht="19.5" customHeight="1" thickBot="1">
      <c r="A80" s="3">
        <v>90</v>
      </c>
      <c r="B80" s="1">
        <f>0.97*85</f>
        <v>82.45</v>
      </c>
      <c r="C80" s="18">
        <v>5959.1416500000005</v>
      </c>
      <c r="D80" s="10">
        <v>6435.872982</v>
      </c>
      <c r="E80" s="10">
        <v>6972.1957305</v>
      </c>
      <c r="F80" s="10">
        <v>7508.518479</v>
      </c>
      <c r="G80" s="10">
        <v>7698.1275315</v>
      </c>
      <c r="H80" s="23">
        <v>8211.3360336</v>
      </c>
    </row>
    <row r="81" spans="1:8" ht="19.5" customHeight="1" thickBot="1">
      <c r="A81" s="3">
        <v>95</v>
      </c>
      <c r="B81" s="1">
        <f>0.97*90</f>
        <v>87.3</v>
      </c>
      <c r="C81" s="17">
        <v>6290.205074999999</v>
      </c>
      <c r="D81" s="9">
        <v>6793.421480999999</v>
      </c>
      <c r="E81" s="9">
        <v>7359.539937749999</v>
      </c>
      <c r="F81" s="9">
        <v>7925.658394499998</v>
      </c>
      <c r="G81" s="9">
        <v>8125.801283249999</v>
      </c>
      <c r="H81" s="22">
        <v>8667.521368799999</v>
      </c>
    </row>
    <row r="82" spans="1:8" ht="19.5" customHeight="1" thickBot="1">
      <c r="A82" s="3">
        <v>100</v>
      </c>
      <c r="B82" s="1">
        <f>0.97*95</f>
        <v>92.14999999999999</v>
      </c>
      <c r="C82" s="18">
        <v>6621.2685</v>
      </c>
      <c r="D82" s="10">
        <v>7150.969980000001</v>
      </c>
      <c r="E82" s="10">
        <v>7746.884145</v>
      </c>
      <c r="F82" s="10">
        <v>8342.798309999998</v>
      </c>
      <c r="G82" s="10">
        <v>8553.475035</v>
      </c>
      <c r="H82" s="23">
        <v>9123.706704</v>
      </c>
    </row>
    <row r="83" spans="1:8" ht="19.5" customHeight="1" thickBot="1">
      <c r="A83" s="3">
        <v>105</v>
      </c>
      <c r="B83" s="1">
        <f>0.97*100</f>
        <v>97</v>
      </c>
      <c r="C83" s="17">
        <v>6880.6584</v>
      </c>
      <c r="D83" s="9">
        <v>7431.111071999999</v>
      </c>
      <c r="E83" s="9">
        <v>8050.370327999998</v>
      </c>
      <c r="F83" s="9">
        <v>8669.629584</v>
      </c>
      <c r="G83" s="9">
        <v>8888.559624</v>
      </c>
      <c r="H83" s="22">
        <v>9481.1302656</v>
      </c>
    </row>
    <row r="84" spans="1:8" ht="19.5" customHeight="1" thickBot="1">
      <c r="A84" s="3">
        <v>110</v>
      </c>
      <c r="B84" s="1">
        <f>0.96*105</f>
        <v>100.8</v>
      </c>
      <c r="C84" s="18">
        <v>7208.3088</v>
      </c>
      <c r="D84" s="10">
        <v>7784.973504</v>
      </c>
      <c r="E84" s="10">
        <v>8433.721295999998</v>
      </c>
      <c r="F84" s="10">
        <v>8779.720118399999</v>
      </c>
      <c r="G84" s="10">
        <v>9311.824367999998</v>
      </c>
      <c r="H84" s="23">
        <v>9932.612659200002</v>
      </c>
    </row>
    <row r="85" spans="1:8" ht="19.5" customHeight="1" thickBot="1">
      <c r="A85" s="3">
        <v>115</v>
      </c>
      <c r="B85" s="1">
        <f>0.96*110</f>
        <v>105.6</v>
      </c>
      <c r="C85" s="17">
        <v>7535.959199999999</v>
      </c>
      <c r="D85" s="9">
        <v>8138.8359359999995</v>
      </c>
      <c r="E85" s="9">
        <v>8817.072263999999</v>
      </c>
      <c r="F85" s="9">
        <v>9178.7983056</v>
      </c>
      <c r="G85" s="9">
        <v>9735.089112000001</v>
      </c>
      <c r="H85" s="22">
        <v>10384.0950528</v>
      </c>
    </row>
    <row r="86" spans="1:8" ht="19.5" customHeight="1" thickBot="1">
      <c r="A86" s="3">
        <v>120</v>
      </c>
      <c r="B86" s="1">
        <f>0.96*115</f>
        <v>110.39999999999999</v>
      </c>
      <c r="C86" s="18">
        <v>7863.6096</v>
      </c>
      <c r="D86" s="10">
        <v>8492.698367999998</v>
      </c>
      <c r="E86" s="10">
        <v>9200.423232</v>
      </c>
      <c r="F86" s="10">
        <v>9577.876492799998</v>
      </c>
      <c r="G86" s="10">
        <v>10158.353855999998</v>
      </c>
      <c r="H86" s="23">
        <v>10835.5774464</v>
      </c>
    </row>
    <row r="87" spans="1:8" ht="19.5" customHeight="1" thickBot="1">
      <c r="A87" s="3">
        <v>125</v>
      </c>
      <c r="B87" s="1">
        <f>0.96*120</f>
        <v>115.19999999999999</v>
      </c>
      <c r="C87" s="17">
        <v>8105.934375</v>
      </c>
      <c r="D87" s="9">
        <v>8754.409125</v>
      </c>
      <c r="E87" s="9">
        <v>9483.943218749999</v>
      </c>
      <c r="F87" s="9">
        <v>9873.02806875</v>
      </c>
      <c r="G87" s="9">
        <v>10471.393406250001</v>
      </c>
      <c r="H87" s="22">
        <v>11169.4863</v>
      </c>
    </row>
    <row r="88" spans="1:8" ht="19.5" customHeight="1" thickBot="1">
      <c r="A88" s="3">
        <v>130</v>
      </c>
      <c r="B88" s="1">
        <f>0.95*125</f>
        <v>118.75</v>
      </c>
      <c r="C88" s="18">
        <v>8430.17175</v>
      </c>
      <c r="D88" s="10">
        <v>9104.58549</v>
      </c>
      <c r="E88" s="10">
        <v>9863.300947499998</v>
      </c>
      <c r="F88" s="10">
        <v>10267.9491915</v>
      </c>
      <c r="G88" s="10">
        <v>10890.249142499999</v>
      </c>
      <c r="H88" s="23">
        <v>11616.265752000001</v>
      </c>
    </row>
    <row r="89" spans="1:8" ht="19.5" customHeight="1" thickBot="1">
      <c r="A89" s="3">
        <v>135</v>
      </c>
      <c r="B89" s="1">
        <f>0.95*130</f>
        <v>123.5</v>
      </c>
      <c r="C89" s="17">
        <v>8500.474125</v>
      </c>
      <c r="D89" s="9">
        <v>9180.512055000001</v>
      </c>
      <c r="E89" s="9">
        <v>9945.554726249999</v>
      </c>
      <c r="F89" s="9">
        <v>10353.577484250001</v>
      </c>
      <c r="G89" s="9">
        <v>10981.06702875</v>
      </c>
      <c r="H89" s="22">
        <v>11713.138164</v>
      </c>
    </row>
    <row r="90" spans="1:8" ht="19.5" customHeight="1" thickBot="1">
      <c r="A90" s="3">
        <v>140</v>
      </c>
      <c r="B90" s="1">
        <f>0.95*135</f>
        <v>128.25</v>
      </c>
      <c r="C90" s="18">
        <v>8722.5138</v>
      </c>
      <c r="D90" s="10">
        <v>9420.314904</v>
      </c>
      <c r="E90" s="10">
        <v>10205.341146</v>
      </c>
      <c r="F90" s="10">
        <v>10624.021808399999</v>
      </c>
      <c r="G90" s="10">
        <v>11267.901918</v>
      </c>
      <c r="H90" s="23">
        <v>12019.0953792</v>
      </c>
    </row>
    <row r="91" spans="1:8" ht="19.5" customHeight="1" thickBot="1">
      <c r="A91" s="3">
        <v>145</v>
      </c>
      <c r="B91" s="1">
        <f>0.94*140</f>
        <v>131.6</v>
      </c>
      <c r="C91" s="17">
        <v>9034.03215</v>
      </c>
      <c r="D91" s="9">
        <v>9756.754721999998</v>
      </c>
      <c r="E91" s="9">
        <v>10569.817615499998</v>
      </c>
      <c r="F91" s="9">
        <v>11003.451158699998</v>
      </c>
      <c r="G91" s="9">
        <v>11670.3269865</v>
      </c>
      <c r="H91" s="22">
        <v>12448.348785600001</v>
      </c>
    </row>
    <row r="92" spans="1:8" ht="19.5" customHeight="1" thickBot="1">
      <c r="A92" s="3">
        <v>150</v>
      </c>
      <c r="B92" s="1">
        <f>0.94*145</f>
        <v>136.29999999999998</v>
      </c>
      <c r="C92" s="19">
        <v>9345.5505</v>
      </c>
      <c r="D92" s="11">
        <v>10093.19454</v>
      </c>
      <c r="E92" s="11">
        <v>10934.294085</v>
      </c>
      <c r="F92" s="11">
        <v>11382.880508999999</v>
      </c>
      <c r="G92" s="11">
        <v>12072.752055</v>
      </c>
      <c r="H92" s="24">
        <v>12877.602192000002</v>
      </c>
    </row>
    <row r="93" spans="1:8" ht="6" customHeight="1" thickBot="1">
      <c r="A93" s="64"/>
      <c r="B93" s="65"/>
      <c r="C93" s="65"/>
      <c r="D93" s="65"/>
      <c r="E93" s="65"/>
      <c r="F93" s="65"/>
      <c r="G93" s="65"/>
      <c r="H93" s="66"/>
    </row>
    <row r="94" spans="1:8" ht="30" customHeight="1" thickBot="1">
      <c r="A94" s="36" t="s">
        <v>24</v>
      </c>
      <c r="B94" s="37"/>
      <c r="C94" s="37"/>
      <c r="D94" s="37"/>
      <c r="E94" s="37"/>
      <c r="F94" s="37"/>
      <c r="G94" s="37"/>
      <c r="H94" s="38"/>
    </row>
    <row r="95" spans="1:8" ht="5.25" customHeight="1" thickBot="1">
      <c r="A95" s="74"/>
      <c r="B95" s="75"/>
      <c r="C95" s="75"/>
      <c r="D95" s="75"/>
      <c r="E95" s="75"/>
      <c r="F95" s="75"/>
      <c r="G95" s="75"/>
      <c r="H95" s="76"/>
    </row>
    <row r="96" spans="1:6" ht="34.5" customHeight="1" thickBot="1">
      <c r="A96" s="5" t="s">
        <v>0</v>
      </c>
      <c r="B96" s="6"/>
      <c r="C96" s="16">
        <v>85</v>
      </c>
      <c r="D96" s="4">
        <v>90</v>
      </c>
      <c r="E96" s="4">
        <v>95</v>
      </c>
      <c r="F96" s="4">
        <v>100</v>
      </c>
    </row>
    <row r="97" spans="1:6" ht="4.5" customHeight="1" thickBot="1">
      <c r="A97" s="6"/>
      <c r="B97" s="1"/>
      <c r="C97" s="27">
        <f>85*0.97</f>
        <v>82.45</v>
      </c>
      <c r="D97" s="1">
        <f>90*0.97</f>
        <v>87.3</v>
      </c>
      <c r="E97" s="1">
        <f>95*0.97</f>
        <v>92.14999999999999</v>
      </c>
      <c r="F97" s="1">
        <f>100*0.97</f>
        <v>97</v>
      </c>
    </row>
    <row r="98" spans="1:6" ht="19.5" customHeight="1" thickBot="1">
      <c r="A98" s="14">
        <v>25</v>
      </c>
      <c r="B98" s="21"/>
      <c r="C98" s="20">
        <v>2609.3817225</v>
      </c>
      <c r="D98" s="15">
        <v>2762.874765</v>
      </c>
      <c r="E98" s="15">
        <v>2916.3678075</v>
      </c>
      <c r="F98" s="25">
        <v>3069.86085</v>
      </c>
    </row>
    <row r="99" spans="1:6" ht="19.5" customHeight="1" thickBot="1">
      <c r="A99" s="3">
        <v>30</v>
      </c>
      <c r="B99" s="1">
        <f>1.02*25</f>
        <v>25.5</v>
      </c>
      <c r="C99" s="18">
        <v>3131.2580670000007</v>
      </c>
      <c r="D99" s="10">
        <v>3315.4497180000003</v>
      </c>
      <c r="E99" s="10">
        <v>3499.6413690000004</v>
      </c>
      <c r="F99" s="23">
        <v>3683.8330200000005</v>
      </c>
    </row>
    <row r="100" spans="1:6" ht="19.5" customHeight="1" thickBot="1">
      <c r="A100" s="3">
        <v>35</v>
      </c>
      <c r="B100" s="1">
        <f>1.02*30</f>
        <v>30.6</v>
      </c>
      <c r="C100" s="17">
        <v>3653.1344115</v>
      </c>
      <c r="D100" s="9">
        <v>3868.024671</v>
      </c>
      <c r="E100" s="9">
        <v>4082.9149305</v>
      </c>
      <c r="F100" s="22">
        <v>4297.80519</v>
      </c>
    </row>
    <row r="101" spans="1:6" ht="19.5" customHeight="1" thickBot="1">
      <c r="A101" s="3">
        <v>40</v>
      </c>
      <c r="B101" s="1">
        <f>1.02*35</f>
        <v>35.7</v>
      </c>
      <c r="C101" s="18">
        <v>4175.010756000001</v>
      </c>
      <c r="D101" s="10">
        <v>4420.5996239999995</v>
      </c>
      <c r="E101" s="10">
        <v>4666.188491999999</v>
      </c>
      <c r="F101" s="23">
        <v>4911.77736</v>
      </c>
    </row>
    <row r="102" spans="1:6" ht="19.5" customHeight="1" thickBot="1">
      <c r="A102" s="3">
        <v>45</v>
      </c>
      <c r="B102" s="1">
        <f>1.02*40</f>
        <v>40.8</v>
      </c>
      <c r="C102" s="17">
        <v>4604.7912750000005</v>
      </c>
      <c r="D102" s="9">
        <v>4875.66135</v>
      </c>
      <c r="E102" s="9">
        <v>5146.531425</v>
      </c>
      <c r="F102" s="22">
        <v>5417.4015</v>
      </c>
    </row>
    <row r="103" spans="1:6" ht="19.5" customHeight="1" thickBot="1">
      <c r="A103" s="3">
        <v>50</v>
      </c>
      <c r="B103" s="1">
        <f>45*1</f>
        <v>45</v>
      </c>
      <c r="C103" s="18">
        <v>5116.43475</v>
      </c>
      <c r="D103" s="10">
        <v>5417.4015</v>
      </c>
      <c r="E103" s="10">
        <v>5718.36825</v>
      </c>
      <c r="F103" s="23">
        <v>6019.335</v>
      </c>
    </row>
    <row r="104" spans="1:6" ht="19.5" customHeight="1" thickBot="1">
      <c r="A104" s="3">
        <v>55</v>
      </c>
      <c r="B104" s="1">
        <f>50*1</f>
        <v>50</v>
      </c>
      <c r="C104" s="17">
        <v>5628.078225</v>
      </c>
      <c r="D104" s="9">
        <v>5959.1416500000005</v>
      </c>
      <c r="E104" s="9">
        <v>6290.205074999999</v>
      </c>
      <c r="F104" s="22">
        <v>6621.2685</v>
      </c>
    </row>
    <row r="105" spans="1:6" ht="19.5" customHeight="1" thickBot="1">
      <c r="A105" s="3">
        <v>60</v>
      </c>
      <c r="B105" s="1">
        <f>55*1</f>
        <v>55</v>
      </c>
      <c r="C105" s="18">
        <v>6078.324483</v>
      </c>
      <c r="D105" s="10">
        <v>6435.872982</v>
      </c>
      <c r="E105" s="10">
        <v>6793.421480999999</v>
      </c>
      <c r="F105" s="23">
        <v>7150.969980000001</v>
      </c>
    </row>
    <row r="106" spans="1:6" ht="19.5" customHeight="1" thickBot="1">
      <c r="A106" s="3">
        <v>65</v>
      </c>
      <c r="B106" s="1">
        <f>60*0.99</f>
        <v>59.4</v>
      </c>
      <c r="C106" s="17">
        <v>6584.85152325</v>
      </c>
      <c r="D106" s="9">
        <v>6972.1957305</v>
      </c>
      <c r="E106" s="9">
        <v>7359.539937749999</v>
      </c>
      <c r="F106" s="22">
        <v>7746.884145</v>
      </c>
    </row>
    <row r="107" spans="1:6" ht="19.5" customHeight="1" thickBot="1">
      <c r="A107" s="3">
        <v>70</v>
      </c>
      <c r="B107" s="1">
        <f>65*0.99</f>
        <v>64.35</v>
      </c>
      <c r="C107" s="18">
        <v>7091.3785634999995</v>
      </c>
      <c r="D107" s="10">
        <v>7508.518479</v>
      </c>
      <c r="E107" s="10">
        <v>7925.658394499998</v>
      </c>
      <c r="F107" s="23">
        <v>8342.798309999998</v>
      </c>
    </row>
    <row r="108" spans="1:6" ht="19.5" customHeight="1" thickBot="1">
      <c r="A108" s="3">
        <v>75</v>
      </c>
      <c r="B108" s="1">
        <f>0.99*70</f>
        <v>69.3</v>
      </c>
      <c r="C108" s="17">
        <v>7521.159082499999</v>
      </c>
      <c r="D108" s="9">
        <v>7963.580205</v>
      </c>
      <c r="E108" s="9">
        <v>8406.0013275</v>
      </c>
      <c r="F108" s="22">
        <v>8848.42245</v>
      </c>
    </row>
    <row r="109" spans="1:6" ht="19.5" customHeight="1" thickBot="1">
      <c r="A109" s="3">
        <v>80</v>
      </c>
      <c r="B109" s="1">
        <f>0.98*75</f>
        <v>73.5</v>
      </c>
      <c r="C109" s="18">
        <v>8022.569688000001</v>
      </c>
      <c r="D109" s="10">
        <v>8494.485552000002</v>
      </c>
      <c r="E109" s="10">
        <v>8966.401415999999</v>
      </c>
      <c r="F109" s="23">
        <v>9438.317280000001</v>
      </c>
    </row>
    <row r="110" spans="1:6" ht="19.5" customHeight="1" thickBot="1">
      <c r="A110" s="3">
        <v>85</v>
      </c>
      <c r="B110" s="1">
        <f>0.98*80</f>
        <v>78.4</v>
      </c>
      <c r="C110" s="17">
        <v>8155.767539325</v>
      </c>
      <c r="D110" s="9">
        <v>8635.51857105</v>
      </c>
      <c r="E110" s="9">
        <v>9115.269602775</v>
      </c>
      <c r="F110" s="22">
        <v>9595.020634500002</v>
      </c>
    </row>
    <row r="111" spans="1:6" ht="19.5" customHeight="1" thickBot="1">
      <c r="A111" s="3">
        <v>90</v>
      </c>
      <c r="B111" s="1">
        <f>0.97*85</f>
        <v>82.45</v>
      </c>
      <c r="C111" s="18">
        <v>8635.51857105</v>
      </c>
      <c r="D111" s="10">
        <v>8933.2950735</v>
      </c>
      <c r="E111" s="10">
        <v>9429.589244249999</v>
      </c>
      <c r="F111" s="23">
        <v>9925.883414999998</v>
      </c>
    </row>
    <row r="112" spans="1:6" ht="19.5" customHeight="1" thickBot="1">
      <c r="A112" s="3">
        <v>95</v>
      </c>
      <c r="B112" s="1">
        <f>0.97*90</f>
        <v>87.3</v>
      </c>
      <c r="C112" s="17">
        <v>9115.269602775</v>
      </c>
      <c r="D112" s="9">
        <v>9429.589244249999</v>
      </c>
      <c r="E112" s="9">
        <v>9953.455313374996</v>
      </c>
      <c r="F112" s="22">
        <v>10477.321382499998</v>
      </c>
    </row>
    <row r="113" spans="1:6" ht="19.5" customHeight="1" thickBot="1">
      <c r="A113" s="3">
        <v>100</v>
      </c>
      <c r="B113" s="1">
        <f>0.97*95</f>
        <v>92.14999999999999</v>
      </c>
      <c r="C113" s="18">
        <v>9595.020634500002</v>
      </c>
      <c r="D113" s="10">
        <v>9925.883414999998</v>
      </c>
      <c r="E113" s="10">
        <v>10477.321382499998</v>
      </c>
      <c r="F113" s="23">
        <v>11028.75935</v>
      </c>
    </row>
    <row r="114" spans="1:6" ht="19.5" customHeight="1" thickBot="1">
      <c r="A114" s="3">
        <v>105</v>
      </c>
      <c r="B114" s="1">
        <f>0.97*100</f>
        <v>97</v>
      </c>
      <c r="C114" s="17">
        <v>9970.9080408</v>
      </c>
      <c r="D114" s="9">
        <v>10314.732456000002</v>
      </c>
      <c r="E114" s="9">
        <v>10887.773148</v>
      </c>
      <c r="F114" s="22">
        <v>11460.81384</v>
      </c>
    </row>
    <row r="115" spans="1:6" ht="19.5" customHeight="1" thickBot="1">
      <c r="A115" s="3">
        <v>110</v>
      </c>
      <c r="B115" s="1">
        <f>0.96*105</f>
        <v>100.8</v>
      </c>
      <c r="C115" s="18">
        <v>10445.7131856</v>
      </c>
      <c r="D115" s="10">
        <v>10805.910192</v>
      </c>
      <c r="E115" s="10">
        <v>11406.238535999999</v>
      </c>
      <c r="F115" s="23">
        <v>12006.566879999997</v>
      </c>
    </row>
    <row r="116" spans="1:6" ht="19.5" customHeight="1" thickBot="1">
      <c r="A116" s="3">
        <v>115</v>
      </c>
      <c r="B116" s="1">
        <f>0.96*110</f>
        <v>105.6</v>
      </c>
      <c r="C116" s="17">
        <v>10920.518330399998</v>
      </c>
      <c r="D116" s="9">
        <v>11297.087927999997</v>
      </c>
      <c r="E116" s="9">
        <v>11924.703923999998</v>
      </c>
      <c r="F116" s="22">
        <v>12552.31992</v>
      </c>
    </row>
    <row r="117" spans="1:6" ht="19.5" customHeight="1" thickBot="1">
      <c r="A117" s="3">
        <v>120</v>
      </c>
      <c r="B117" s="1">
        <f>0.96*115</f>
        <v>110.39999999999999</v>
      </c>
      <c r="C117" s="18">
        <v>11395.323475199999</v>
      </c>
      <c r="D117" s="10">
        <v>11788.265663999997</v>
      </c>
      <c r="E117" s="10">
        <v>12443.169311999998</v>
      </c>
      <c r="F117" s="23">
        <v>13098.07296</v>
      </c>
    </row>
    <row r="118" spans="1:6" ht="19.5" customHeight="1" thickBot="1">
      <c r="A118" s="3">
        <v>125</v>
      </c>
      <c r="B118" s="1">
        <f>0.96*120</f>
        <v>115.19999999999999</v>
      </c>
      <c r="C118" s="17">
        <v>11746.481446875</v>
      </c>
      <c r="D118" s="9">
        <v>12151.53253125</v>
      </c>
      <c r="E118" s="9">
        <v>12826.617671874996</v>
      </c>
      <c r="F118" s="22">
        <v>13501.7028125</v>
      </c>
    </row>
    <row r="119" spans="1:6" ht="19.5" customHeight="1" thickBot="1">
      <c r="A119" s="3">
        <v>130</v>
      </c>
      <c r="B119" s="1">
        <f>0.95*125</f>
        <v>118.75</v>
      </c>
      <c r="C119" s="18">
        <v>12216.34070475</v>
      </c>
      <c r="D119" s="10">
        <v>12637.593832499999</v>
      </c>
      <c r="E119" s="10">
        <v>13339.68237875</v>
      </c>
      <c r="F119" s="23">
        <v>14041.770925</v>
      </c>
    </row>
    <row r="120" spans="1:6" ht="19.5" customHeight="1" thickBot="1">
      <c r="A120" s="3">
        <v>135</v>
      </c>
      <c r="B120" s="1">
        <f>0.95*130</f>
        <v>123.5</v>
      </c>
      <c r="C120" s="17">
        <v>12318.217367625</v>
      </c>
      <c r="D120" s="9">
        <v>12742.983483749998</v>
      </c>
      <c r="E120" s="9">
        <v>13450.927010624999</v>
      </c>
      <c r="F120" s="22">
        <v>14158.8705375</v>
      </c>
    </row>
    <row r="121" spans="1:6" ht="19.5" customHeight="1" thickBot="1">
      <c r="A121" s="3">
        <v>140</v>
      </c>
      <c r="B121" s="1">
        <f>0.95*135</f>
        <v>128.25</v>
      </c>
      <c r="C121" s="18">
        <v>12639.9797706</v>
      </c>
      <c r="D121" s="10">
        <v>13075.841141999997</v>
      </c>
      <c r="E121" s="10">
        <v>13802.276761</v>
      </c>
      <c r="F121" s="23">
        <v>14528.71238</v>
      </c>
    </row>
    <row r="122" spans="1:6" ht="19.5" customHeight="1" thickBot="1">
      <c r="A122" s="3">
        <v>145</v>
      </c>
      <c r="B122" s="1">
        <f>0.94*140</f>
        <v>131.6</v>
      </c>
      <c r="C122" s="17">
        <v>13091.40761955</v>
      </c>
      <c r="D122" s="9">
        <v>13542.835468499998</v>
      </c>
      <c r="E122" s="9">
        <v>14295.215216749997</v>
      </c>
      <c r="F122" s="22">
        <v>15047.594964999998</v>
      </c>
    </row>
    <row r="123" spans="1:6" ht="19.5" customHeight="1" thickBot="1">
      <c r="A123" s="3">
        <v>150</v>
      </c>
      <c r="B123" s="1">
        <f>0.94*145</f>
        <v>136.29999999999998</v>
      </c>
      <c r="C123" s="19">
        <v>13542.8354685</v>
      </c>
      <c r="D123" s="11">
        <v>14009.829794999998</v>
      </c>
      <c r="E123" s="11">
        <v>14788.1536725</v>
      </c>
      <c r="F123" s="24">
        <v>15566.47755</v>
      </c>
    </row>
    <row r="124" ht="19.5" customHeight="1" thickBot="1"/>
    <row r="125" spans="1:8" ht="9.75" customHeight="1">
      <c r="A125" s="77" t="s">
        <v>25</v>
      </c>
      <c r="B125" s="78"/>
      <c r="C125" s="78"/>
      <c r="D125" s="78"/>
      <c r="E125" s="78"/>
      <c r="F125" s="78"/>
      <c r="G125" s="79"/>
      <c r="H125" s="80"/>
    </row>
    <row r="126" spans="1:8" ht="9.75" customHeight="1">
      <c r="A126" s="81"/>
      <c r="B126" s="82"/>
      <c r="C126" s="82"/>
      <c r="D126" s="82"/>
      <c r="E126" s="82"/>
      <c r="F126" s="82"/>
      <c r="G126" s="83"/>
      <c r="H126" s="84"/>
    </row>
    <row r="127" spans="1:8" ht="39.75" customHeight="1" thickBot="1">
      <c r="A127" s="85"/>
      <c r="B127" s="86"/>
      <c r="C127" s="86"/>
      <c r="D127" s="86"/>
      <c r="E127" s="86"/>
      <c r="F127" s="86"/>
      <c r="G127" s="87"/>
      <c r="H127" s="88"/>
    </row>
  </sheetData>
  <sheetProtection password="D88F" sheet="1" objects="1" scenarios="1" selectLockedCells="1" selectUnlockedCells="1"/>
  <mergeCells count="41">
    <mergeCell ref="A125:H127"/>
    <mergeCell ref="A94:H94"/>
    <mergeCell ref="A95:H95"/>
    <mergeCell ref="A33:H33"/>
    <mergeCell ref="A62:H62"/>
    <mergeCell ref="A63:H63"/>
    <mergeCell ref="A64:H64"/>
    <mergeCell ref="A93:H93"/>
    <mergeCell ref="A19:H19"/>
    <mergeCell ref="A20:H20"/>
    <mergeCell ref="A21:H21"/>
    <mergeCell ref="A22:H22"/>
    <mergeCell ref="A23:H23"/>
    <mergeCell ref="A15:H15"/>
    <mergeCell ref="A30:H30"/>
    <mergeCell ref="A31:H31"/>
    <mergeCell ref="A32:H32"/>
    <mergeCell ref="A14:H14"/>
    <mergeCell ref="A27:H27"/>
    <mergeCell ref="A24:H24"/>
    <mergeCell ref="A25:H25"/>
    <mergeCell ref="A26:H26"/>
    <mergeCell ref="A28:H28"/>
    <mergeCell ref="A29:H29"/>
    <mergeCell ref="A16:H16"/>
    <mergeCell ref="A17:H17"/>
    <mergeCell ref="A6:H6"/>
    <mergeCell ref="A18:H18"/>
    <mergeCell ref="A3:H3"/>
    <mergeCell ref="A12:H12"/>
    <mergeCell ref="A13:H13"/>
    <mergeCell ref="E1:H1"/>
    <mergeCell ref="A1:D1"/>
    <mergeCell ref="A5:H5"/>
    <mergeCell ref="A11:H11"/>
    <mergeCell ref="A9:H9"/>
    <mergeCell ref="A7:H7"/>
    <mergeCell ref="A8:H8"/>
    <mergeCell ref="A10:H10"/>
    <mergeCell ref="A2:H2"/>
    <mergeCell ref="A4:H4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2020-01-11T16:18:06Z</dcterms:modified>
  <cp:category/>
  <cp:version/>
  <cp:contentType/>
  <cp:contentStatus/>
</cp:coreProperties>
</file>